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kenda\Desktop\OLP2\"/>
    </mc:Choice>
  </mc:AlternateContent>
  <bookViews>
    <workbookView xWindow="0" yWindow="0" windowWidth="23685" windowHeight="118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1" l="1"/>
  <c r="L29" i="1"/>
  <c r="M29" i="1" s="1"/>
  <c r="L10" i="1"/>
  <c r="M10" i="1" s="1"/>
  <c r="L16" i="1"/>
  <c r="M16" i="1" s="1"/>
  <c r="N16" i="1" s="1"/>
  <c r="L27" i="1"/>
  <c r="M27" i="1" s="1"/>
  <c r="L13" i="1"/>
  <c r="M13" i="1" s="1"/>
  <c r="N13" i="1" s="1"/>
  <c r="L17" i="1"/>
  <c r="M17" i="1" s="1"/>
  <c r="L12" i="1"/>
  <c r="M12" i="1" s="1"/>
  <c r="N12" i="1" s="1"/>
  <c r="L8" i="1"/>
  <c r="M8" i="1" s="1"/>
  <c r="L19" i="1"/>
  <c r="M19" i="1" s="1"/>
  <c r="N19" i="1" s="1"/>
  <c r="L15" i="1"/>
  <c r="M15" i="1" s="1"/>
  <c r="L9" i="1"/>
  <c r="M9" i="1" s="1"/>
  <c r="N9" i="1" s="1"/>
  <c r="L18" i="1"/>
  <c r="M18" i="1" s="1"/>
  <c r="L26" i="1"/>
  <c r="M26" i="1" s="1"/>
  <c r="N26" i="1" s="1"/>
  <c r="L23" i="1"/>
  <c r="M23" i="1" s="1"/>
  <c r="L11" i="1"/>
  <c r="M11" i="1" s="1"/>
  <c r="N11" i="1" s="1"/>
  <c r="L28" i="1"/>
  <c r="M28" i="1" s="1"/>
  <c r="L14" i="1"/>
  <c r="M14" i="1" s="1"/>
  <c r="L30" i="1"/>
  <c r="M30" i="1" s="1"/>
  <c r="L31" i="1"/>
  <c r="M31" i="1" s="1"/>
  <c r="N31" i="1" s="1"/>
  <c r="L20" i="1"/>
  <c r="M20" i="1" s="1"/>
  <c r="L25" i="1"/>
  <c r="M25" i="1" s="1"/>
  <c r="N25" i="1" s="1"/>
  <c r="L7" i="1"/>
  <c r="M7" i="1" s="1"/>
  <c r="L22" i="1"/>
  <c r="M22" i="1" s="1"/>
  <c r="L24" i="1"/>
  <c r="M24" i="1" s="1"/>
  <c r="L21" i="1"/>
  <c r="M21" i="1" s="1"/>
  <c r="L6" i="1"/>
  <c r="M6" i="1" s="1"/>
  <c r="N29" i="1" l="1"/>
  <c r="O29" i="1" s="1"/>
  <c r="P29" i="1" s="1"/>
  <c r="O25" i="1"/>
  <c r="P25" i="1" s="1"/>
  <c r="O31" i="1"/>
  <c r="P31" i="1" s="1"/>
  <c r="N14" i="1"/>
  <c r="O14" i="1" s="1"/>
  <c r="N27" i="1"/>
  <c r="O27" i="1" s="1"/>
  <c r="N23" i="1"/>
  <c r="N17" i="1"/>
  <c r="N18" i="1"/>
  <c r="O18" i="1" s="1"/>
  <c r="N20" i="1"/>
  <c r="N30" i="1"/>
  <c r="O30" i="1" s="1"/>
  <c r="N28" i="1"/>
  <c r="O28" i="1" s="1"/>
  <c r="N8" i="1"/>
  <c r="N15" i="1"/>
  <c r="O15" i="1" s="1"/>
  <c r="N10" i="1"/>
  <c r="O11" i="1"/>
  <c r="P11" i="1" s="1"/>
  <c r="O26" i="1"/>
  <c r="P26" i="1" s="1"/>
  <c r="O9" i="1"/>
  <c r="P9" i="1" s="1"/>
  <c r="O19" i="1"/>
  <c r="P19" i="1" s="1"/>
  <c r="O12" i="1"/>
  <c r="P12" i="1" s="1"/>
  <c r="O13" i="1"/>
  <c r="P13" i="1" s="1"/>
  <c r="O16" i="1"/>
  <c r="P16" i="1" s="1"/>
  <c r="P14" i="1" l="1"/>
  <c r="O8" i="1"/>
  <c r="P8" i="1" s="1"/>
  <c r="O17" i="1"/>
  <c r="P17" i="1" s="1"/>
  <c r="P27" i="1"/>
  <c r="P15" i="1"/>
  <c r="P30" i="1"/>
  <c r="P18" i="1"/>
  <c r="O10" i="1"/>
  <c r="P10" i="1" s="1"/>
  <c r="P28" i="1"/>
  <c r="O20" i="1"/>
  <c r="P20" i="1" s="1"/>
  <c r="O23" i="1"/>
  <c r="P23" i="1" s="1"/>
  <c r="N6" i="1"/>
  <c r="N7" i="1"/>
  <c r="N24" i="1"/>
  <c r="N22" i="1"/>
  <c r="O22" i="1" s="1"/>
  <c r="N21" i="1"/>
  <c r="O21" i="1" s="1"/>
  <c r="P21" i="1" l="1"/>
  <c r="P22" i="1"/>
  <c r="O24" i="1"/>
  <c r="P24" i="1" s="1"/>
  <c r="O7" i="1"/>
  <c r="P7" i="1" s="1"/>
  <c r="O6" i="1"/>
  <c r="P6" i="1" s="1"/>
  <c r="Q6" i="1" s="1"/>
  <c r="Q30" i="1" l="1"/>
  <c r="Q18" i="1"/>
  <c r="Q8" i="1"/>
  <c r="Q29" i="1"/>
  <c r="Q13" i="1"/>
  <c r="Q11" i="1"/>
  <c r="Q19" i="1"/>
  <c r="Q16" i="1"/>
  <c r="Q25" i="1"/>
  <c r="Q9" i="1"/>
  <c r="Q26" i="1"/>
  <c r="Q31" i="1"/>
  <c r="Q12" i="1"/>
  <c r="Q14" i="1"/>
  <c r="Q10" i="1"/>
  <c r="Q17" i="1"/>
  <c r="Q28" i="1"/>
  <c r="Q15" i="1"/>
  <c r="Q23" i="1"/>
  <c r="Q27" i="1"/>
  <c r="Q20" i="1"/>
  <c r="Q7" i="1"/>
  <c r="Q24" i="1"/>
  <c r="Q22" i="1"/>
</calcChain>
</file>

<file path=xl/sharedStrings.xml><?xml version="1.0" encoding="utf-8"?>
<sst xmlns="http://schemas.openxmlformats.org/spreadsheetml/2006/main" count="254" uniqueCount="49">
  <si>
    <t>E</t>
  </si>
  <si>
    <t>A</t>
  </si>
  <si>
    <t>Ime</t>
  </si>
  <si>
    <t>Klub</t>
  </si>
  <si>
    <t>Kat</t>
  </si>
  <si>
    <t>t1</t>
  </si>
  <si>
    <t>C</t>
  </si>
  <si>
    <t>Z</t>
  </si>
  <si>
    <t>F</t>
  </si>
  <si>
    <t>B</t>
  </si>
  <si>
    <t>D</t>
  </si>
  <si>
    <t>Klemen Kenda</t>
  </si>
  <si>
    <t>OK Azimut</t>
  </si>
  <si>
    <t>tN</t>
  </si>
  <si>
    <t>ČAS</t>
  </si>
  <si>
    <t>Postaja 1</t>
  </si>
  <si>
    <t>f</t>
  </si>
  <si>
    <t>RP</t>
  </si>
  <si>
    <t>RS</t>
  </si>
  <si>
    <t>Točke</t>
  </si>
  <si>
    <t>Dan orientacije - Hleviše</t>
  </si>
  <si>
    <t>M</t>
  </si>
  <si>
    <t>Teja Tušar</t>
  </si>
  <si>
    <t>Janez Cimerman</t>
  </si>
  <si>
    <t>Boštjan Bogataj</t>
  </si>
  <si>
    <t>Peter Tušar</t>
  </si>
  <si>
    <t>Rok Bogataj</t>
  </si>
  <si>
    <t>Vojko Kacin</t>
  </si>
  <si>
    <t>Valentin Eržen</t>
  </si>
  <si>
    <t>Janko Lapajne</t>
  </si>
  <si>
    <t>Vlado Sedej</t>
  </si>
  <si>
    <t>Aleš Poljanšek</t>
  </si>
  <si>
    <t>Matevž Kunc</t>
  </si>
  <si>
    <t>OK Tivoli</t>
  </si>
  <si>
    <t>Aljaž Čelik</t>
  </si>
  <si>
    <t>Deja Razpet</t>
  </si>
  <si>
    <t>Nika Poljanšek</t>
  </si>
  <si>
    <t>Jadranka Drobnič</t>
  </si>
  <si>
    <t>Marjanca Poljanšek</t>
  </si>
  <si>
    <t>Katjuša Poljanšek</t>
  </si>
  <si>
    <t>Mojca Kunc</t>
  </si>
  <si>
    <t>Robert Kunc</t>
  </si>
  <si>
    <t>Nataša Bogataj</t>
  </si>
  <si>
    <t>Matej Vidič</t>
  </si>
  <si>
    <t>David in Rok Sedej</t>
  </si>
  <si>
    <t>Petra Stojan</t>
  </si>
  <si>
    <t>ind.</t>
  </si>
  <si>
    <t>Tomaž Pust</t>
  </si>
  <si>
    <t>Karin Pust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</si>
</sst>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0" xfId="0" applyFont="1" applyBorder="1"/>
    <xf numFmtId="0" fontId="1" fillId="0" borderId="9" xfId="0" applyFont="1" applyBorder="1" applyAlignment="1">
      <alignment horizontal="center"/>
    </xf>
    <xf numFmtId="0" fontId="1" fillId="0" borderId="12" xfId="0" applyFont="1" applyBorder="1"/>
    <xf numFmtId="2" fontId="1" fillId="0" borderId="13" xfId="0" applyNumberFormat="1" applyFont="1" applyBorder="1"/>
    <xf numFmtId="2" fontId="1" fillId="0" borderId="14" xfId="0" applyNumberFormat="1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4" fontId="0" fillId="0" borderId="0" xfId="0" applyNumberFormat="1" applyAlignment="1">
      <alignment horizontal="left"/>
    </xf>
    <xf numFmtId="0" fontId="0" fillId="0" borderId="0" xfId="0" applyFont="1" applyFill="1" applyBorder="1"/>
    <xf numFmtId="0" fontId="0" fillId="0" borderId="0" xfId="0" applyFill="1" applyBorder="1"/>
    <xf numFmtId="0" fontId="0" fillId="0" borderId="7" xfId="0" applyFont="1" applyFill="1" applyBorder="1"/>
    <xf numFmtId="0" fontId="0" fillId="0" borderId="7" xfId="0" applyFill="1" applyBorder="1"/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1"/>
  <sheetViews>
    <sheetView tabSelected="1" workbookViewId="0">
      <selection activeCell="V17" sqref="V17"/>
    </sheetView>
  </sheetViews>
  <sheetFormatPr defaultRowHeight="15" x14ac:dyDescent="0.25"/>
  <cols>
    <col min="1" max="1" width="4.5703125" customWidth="1"/>
    <col min="2" max="2" width="21.5703125" customWidth="1"/>
    <col min="3" max="3" width="14.140625" customWidth="1"/>
    <col min="5" max="10" width="3.140625" style="1" customWidth="1"/>
    <col min="11" max="11" width="4" style="1" bestFit="1" customWidth="1"/>
    <col min="12" max="12" width="4" bestFit="1" customWidth="1"/>
    <col min="13" max="13" width="5" bestFit="1" customWidth="1"/>
    <col min="14" max="14" width="5" hidden="1" customWidth="1"/>
    <col min="15" max="16" width="0" hidden="1" customWidth="1"/>
    <col min="17" max="17" width="6.5703125" bestFit="1" customWidth="1"/>
  </cols>
  <sheetData>
    <row r="1" spans="1:17" x14ac:dyDescent="0.25">
      <c r="A1" s="2" t="s">
        <v>20</v>
      </c>
    </row>
    <row r="2" spans="1:17" x14ac:dyDescent="0.25">
      <c r="A2" s="31">
        <v>42497</v>
      </c>
      <c r="B2" s="31"/>
    </row>
    <row r="3" spans="1:17" x14ac:dyDescent="0.25">
      <c r="E3" s="28" t="s">
        <v>15</v>
      </c>
      <c r="F3" s="29"/>
      <c r="G3" s="29"/>
      <c r="H3" s="29"/>
      <c r="I3" s="29"/>
      <c r="J3" s="29"/>
      <c r="K3" s="30"/>
    </row>
    <row r="4" spans="1:17" x14ac:dyDescent="0.25">
      <c r="A4" s="22" t="s">
        <v>21</v>
      </c>
      <c r="E4" s="3" t="s">
        <v>9</v>
      </c>
      <c r="F4" s="4" t="s">
        <v>7</v>
      </c>
      <c r="G4" s="4" t="s">
        <v>8</v>
      </c>
      <c r="H4" s="4" t="s">
        <v>10</v>
      </c>
      <c r="I4" s="4" t="s">
        <v>7</v>
      </c>
      <c r="J4" s="4" t="s">
        <v>0</v>
      </c>
      <c r="K4" s="5"/>
    </row>
    <row r="5" spans="1:17" s="2" customFormat="1" x14ac:dyDescent="0.25">
      <c r="A5" s="12" t="s">
        <v>0</v>
      </c>
      <c r="B5" s="13" t="s">
        <v>2</v>
      </c>
      <c r="C5" s="13" t="s">
        <v>3</v>
      </c>
      <c r="D5" s="13" t="s">
        <v>4</v>
      </c>
      <c r="E5" s="14">
        <v>1</v>
      </c>
      <c r="F5" s="15">
        <v>2</v>
      </c>
      <c r="G5" s="15">
        <v>3</v>
      </c>
      <c r="H5" s="15">
        <v>4</v>
      </c>
      <c r="I5" s="15">
        <v>5</v>
      </c>
      <c r="J5" s="15">
        <v>6</v>
      </c>
      <c r="K5" s="16" t="s">
        <v>5</v>
      </c>
      <c r="L5" s="13" t="s">
        <v>13</v>
      </c>
      <c r="M5" s="23" t="s">
        <v>14</v>
      </c>
      <c r="N5" s="13" t="s">
        <v>17</v>
      </c>
      <c r="O5" s="13" t="s">
        <v>18</v>
      </c>
      <c r="P5" s="13" t="s">
        <v>16</v>
      </c>
      <c r="Q5" s="23" t="s">
        <v>19</v>
      </c>
    </row>
    <row r="6" spans="1:17" x14ac:dyDescent="0.25">
      <c r="A6" s="17">
        <v>1</v>
      </c>
      <c r="B6" s="21" t="s">
        <v>22</v>
      </c>
      <c r="C6" s="18" t="s">
        <v>12</v>
      </c>
      <c r="D6" s="18" t="s">
        <v>0</v>
      </c>
      <c r="E6" s="6" t="s">
        <v>9</v>
      </c>
      <c r="F6" s="7" t="s">
        <v>7</v>
      </c>
      <c r="G6" s="7" t="s">
        <v>8</v>
      </c>
      <c r="H6" s="7" t="s">
        <v>10</v>
      </c>
      <c r="I6" s="7" t="s">
        <v>7</v>
      </c>
      <c r="J6" s="7" t="s">
        <v>0</v>
      </c>
      <c r="K6" s="8">
        <v>36</v>
      </c>
      <c r="L6" s="18">
        <f>IF(E$4=E6,0,30)+IF(F$4=F6,0,30)+IF(G$4=G6,0,30)+IF(H$4=H6,0,30)+IF(I$4=I6,0,30)+IF(J$4=J6,0,30)</f>
        <v>0</v>
      </c>
      <c r="M6" s="26">
        <f>L6+K6</f>
        <v>36</v>
      </c>
      <c r="N6" s="18">
        <f>30-INT(M6/60)</f>
        <v>30</v>
      </c>
      <c r="O6" s="18">
        <f>M6-60*(30-N6)</f>
        <v>36</v>
      </c>
      <c r="P6" s="18">
        <f>(N6+1-O6/60)*100/31</f>
        <v>98.064516129032256</v>
      </c>
      <c r="Q6" s="24">
        <f>P6/P$6*100</f>
        <v>100</v>
      </c>
    </row>
    <row r="7" spans="1:17" x14ac:dyDescent="0.25">
      <c r="A7" s="17">
        <v>2</v>
      </c>
      <c r="B7" s="21" t="s">
        <v>11</v>
      </c>
      <c r="C7" s="18" t="s">
        <v>12</v>
      </c>
      <c r="D7" s="18" t="s">
        <v>0</v>
      </c>
      <c r="E7" s="6" t="s">
        <v>9</v>
      </c>
      <c r="F7" s="7" t="s">
        <v>7</v>
      </c>
      <c r="G7" s="7" t="s">
        <v>8</v>
      </c>
      <c r="H7" s="7" t="s">
        <v>10</v>
      </c>
      <c r="I7" s="7" t="s">
        <v>7</v>
      </c>
      <c r="J7" s="7" t="s">
        <v>0</v>
      </c>
      <c r="K7" s="8">
        <v>59</v>
      </c>
      <c r="L7" s="18">
        <f>IF(E$4=E7,0,30)+IF(F$4=F7,0,30)+IF(G$4=G7,0,30)+IF(H$4=H7,0,30)+IF(I$4=I7,0,30)+IF(J$4=J7,0,30)</f>
        <v>0</v>
      </c>
      <c r="M7" s="26">
        <f>L7+K7</f>
        <v>59</v>
      </c>
      <c r="N7" s="18">
        <f>30-INT(M7/60)</f>
        <v>30</v>
      </c>
      <c r="O7" s="18">
        <f>M7-60*(30-N7)</f>
        <v>59</v>
      </c>
      <c r="P7" s="18">
        <f>(N7+1-O7/60)*100/31</f>
        <v>96.827956989247312</v>
      </c>
      <c r="Q7" s="24">
        <f>P7/P$6*100</f>
        <v>98.739035087719301</v>
      </c>
    </row>
    <row r="8" spans="1:17" x14ac:dyDescent="0.25">
      <c r="A8" s="17">
        <v>3</v>
      </c>
      <c r="B8" s="32" t="s">
        <v>31</v>
      </c>
      <c r="C8" s="33" t="s">
        <v>12</v>
      </c>
      <c r="D8" s="33" t="s">
        <v>0</v>
      </c>
      <c r="E8" s="6" t="s">
        <v>9</v>
      </c>
      <c r="F8" s="7" t="s">
        <v>7</v>
      </c>
      <c r="G8" s="7" t="s">
        <v>8</v>
      </c>
      <c r="H8" s="7" t="s">
        <v>10</v>
      </c>
      <c r="I8" s="7" t="s">
        <v>6</v>
      </c>
      <c r="J8" s="7" t="s">
        <v>0</v>
      </c>
      <c r="K8" s="8">
        <v>33</v>
      </c>
      <c r="L8" s="18">
        <f>IF(E$4=E8,0,30)+IF(F$4=F8,0,30)+IF(G$4=G8,0,30)+IF(H$4=H8,0,30)+IF(I$4=I8,0,30)+IF(J$4=J8,0,30)</f>
        <v>30</v>
      </c>
      <c r="M8" s="26">
        <f>L8+K8</f>
        <v>63</v>
      </c>
      <c r="N8" s="18">
        <f>30-INT(M8/60)</f>
        <v>29</v>
      </c>
      <c r="O8" s="18">
        <f>M8-60*(30-N8)</f>
        <v>3</v>
      </c>
      <c r="P8" s="18">
        <f>(N8+1-O8/60)*100/31</f>
        <v>96.612903225806448</v>
      </c>
      <c r="Q8" s="24">
        <f>P8/P$6*100</f>
        <v>98.51973684210526</v>
      </c>
    </row>
    <row r="9" spans="1:17" x14ac:dyDescent="0.25">
      <c r="A9" s="17">
        <v>4</v>
      </c>
      <c r="B9" s="32" t="s">
        <v>35</v>
      </c>
      <c r="C9" s="33" t="s">
        <v>12</v>
      </c>
      <c r="D9" s="33" t="s">
        <v>0</v>
      </c>
      <c r="E9" s="6" t="s">
        <v>9</v>
      </c>
      <c r="F9" s="7" t="s">
        <v>7</v>
      </c>
      <c r="G9" s="7" t="s">
        <v>8</v>
      </c>
      <c r="H9" s="7" t="s">
        <v>10</v>
      </c>
      <c r="I9" s="7" t="s">
        <v>7</v>
      </c>
      <c r="J9" s="7" t="s">
        <v>0</v>
      </c>
      <c r="K9" s="8">
        <v>66</v>
      </c>
      <c r="L9" s="18">
        <f>IF(E$4=E9,0,30)+IF(F$4=F9,0,30)+IF(G$4=G9,0,30)+IF(H$4=H9,0,30)+IF(I$4=I9,0,30)+IF(J$4=J9,0,30)</f>
        <v>0</v>
      </c>
      <c r="M9" s="26">
        <f>L9+K9</f>
        <v>66</v>
      </c>
      <c r="N9" s="18">
        <f>30-INT(M9/60)</f>
        <v>29</v>
      </c>
      <c r="O9" s="18">
        <f>M9-60*(30-N9)</f>
        <v>6</v>
      </c>
      <c r="P9" s="18">
        <f>(N9+1-O9/60)*100/31</f>
        <v>96.451612903225808</v>
      </c>
      <c r="Q9" s="24">
        <f>P9/P$6*100</f>
        <v>98.35526315789474</v>
      </c>
    </row>
    <row r="10" spans="1:17" x14ac:dyDescent="0.25">
      <c r="A10" s="17">
        <v>5</v>
      </c>
      <c r="B10" s="32" t="s">
        <v>25</v>
      </c>
      <c r="C10" s="33" t="s">
        <v>12</v>
      </c>
      <c r="D10" s="33" t="s">
        <v>0</v>
      </c>
      <c r="E10" s="6" t="s">
        <v>9</v>
      </c>
      <c r="F10" s="7" t="s">
        <v>7</v>
      </c>
      <c r="G10" s="7" t="s">
        <v>8</v>
      </c>
      <c r="H10" s="7" t="s">
        <v>10</v>
      </c>
      <c r="I10" s="7" t="s">
        <v>6</v>
      </c>
      <c r="J10" s="7" t="s">
        <v>0</v>
      </c>
      <c r="K10" s="8">
        <v>47</v>
      </c>
      <c r="L10" s="18">
        <f>IF(E$4=E10,0,30)+IF(F$4=F10,0,30)+IF(G$4=G10,0,30)+IF(H$4=H10,0,30)+IF(I$4=I10,0,30)+IF(J$4=J10,0,30)</f>
        <v>30</v>
      </c>
      <c r="M10" s="26">
        <f>L10+K10</f>
        <v>77</v>
      </c>
      <c r="N10" s="18">
        <f>30-INT(M10/60)</f>
        <v>29</v>
      </c>
      <c r="O10" s="18">
        <f>M10-60*(30-N10)</f>
        <v>17</v>
      </c>
      <c r="P10" s="18">
        <f>(N10+1-O10/60)*100/31</f>
        <v>95.86021505376344</v>
      </c>
      <c r="Q10" s="24">
        <f>P10/P$6*100</f>
        <v>97.752192982456137</v>
      </c>
    </row>
    <row r="11" spans="1:17" x14ac:dyDescent="0.25">
      <c r="A11" s="17">
        <v>6</v>
      </c>
      <c r="B11" s="32" t="s">
        <v>39</v>
      </c>
      <c r="C11" s="33" t="s">
        <v>12</v>
      </c>
      <c r="D11" s="33" t="s">
        <v>0</v>
      </c>
      <c r="E11" s="6" t="s">
        <v>9</v>
      </c>
      <c r="F11" s="7" t="s">
        <v>7</v>
      </c>
      <c r="G11" s="7" t="s">
        <v>8</v>
      </c>
      <c r="H11" s="7" t="s">
        <v>10</v>
      </c>
      <c r="I11" s="7" t="s">
        <v>6</v>
      </c>
      <c r="J11" s="7" t="s">
        <v>0</v>
      </c>
      <c r="K11" s="8">
        <v>47</v>
      </c>
      <c r="L11" s="18">
        <f>IF(E$4=E11,0,30)+IF(F$4=F11,0,30)+IF(G$4=G11,0,30)+IF(H$4=H11,0,30)+IF(I$4=I11,0,30)+IF(J$4=J11,0,30)</f>
        <v>30</v>
      </c>
      <c r="M11" s="26">
        <f>L11+K11</f>
        <v>77</v>
      </c>
      <c r="N11" s="18">
        <f>30-INT(M11/60)</f>
        <v>29</v>
      </c>
      <c r="O11" s="18">
        <f>M11-60*(30-N11)</f>
        <v>17</v>
      </c>
      <c r="P11" s="18">
        <f>(N11+1-O11/60)*100/31</f>
        <v>95.86021505376344</v>
      </c>
      <c r="Q11" s="24">
        <f>P11/P$6*100</f>
        <v>97.752192982456137</v>
      </c>
    </row>
    <row r="12" spans="1:17" x14ac:dyDescent="0.25">
      <c r="A12" s="17">
        <v>7</v>
      </c>
      <c r="B12" s="32" t="s">
        <v>30</v>
      </c>
      <c r="C12" s="33" t="s">
        <v>12</v>
      </c>
      <c r="D12" s="33" t="s">
        <v>0</v>
      </c>
      <c r="E12" s="6" t="s">
        <v>9</v>
      </c>
      <c r="F12" s="7" t="s">
        <v>7</v>
      </c>
      <c r="G12" s="7" t="s">
        <v>8</v>
      </c>
      <c r="H12" s="7" t="s">
        <v>10</v>
      </c>
      <c r="I12" s="7" t="s">
        <v>6</v>
      </c>
      <c r="J12" s="7" t="s">
        <v>0</v>
      </c>
      <c r="K12" s="8">
        <v>54</v>
      </c>
      <c r="L12" s="18">
        <f>IF(E$4=E12,0,30)+IF(F$4=F12,0,30)+IF(G$4=G12,0,30)+IF(H$4=H12,0,30)+IF(I$4=I12,0,30)+IF(J$4=J12,0,30)</f>
        <v>30</v>
      </c>
      <c r="M12" s="26">
        <f>L12+K12</f>
        <v>84</v>
      </c>
      <c r="N12" s="18">
        <f>30-INT(M12/60)</f>
        <v>29</v>
      </c>
      <c r="O12" s="18">
        <f>M12-60*(30-N12)</f>
        <v>24</v>
      </c>
      <c r="P12" s="18">
        <f>(N12+1-O12/60)*100/31</f>
        <v>95.483870967741936</v>
      </c>
      <c r="Q12" s="24">
        <f>P12/P$6*100</f>
        <v>97.368421052631575</v>
      </c>
    </row>
    <row r="13" spans="1:17" x14ac:dyDescent="0.25">
      <c r="A13" s="17">
        <v>8</v>
      </c>
      <c r="B13" s="32" t="s">
        <v>28</v>
      </c>
      <c r="C13" s="33" t="s">
        <v>12</v>
      </c>
      <c r="D13" s="33" t="s">
        <v>0</v>
      </c>
      <c r="E13" s="6" t="s">
        <v>9</v>
      </c>
      <c r="F13" s="7" t="s">
        <v>7</v>
      </c>
      <c r="G13" s="7" t="s">
        <v>8</v>
      </c>
      <c r="H13" s="7" t="s">
        <v>10</v>
      </c>
      <c r="I13" s="7" t="s">
        <v>7</v>
      </c>
      <c r="J13" s="7" t="s">
        <v>0</v>
      </c>
      <c r="K13" s="8">
        <v>86</v>
      </c>
      <c r="L13" s="18">
        <f>IF(E$4=E13,0,30)+IF(F$4=F13,0,30)+IF(G$4=G13,0,30)+IF(H$4=H13,0,30)+IF(I$4=I13,0,30)+IF(J$4=J13,0,30)</f>
        <v>0</v>
      </c>
      <c r="M13" s="26">
        <f>L13+K13</f>
        <v>86</v>
      </c>
      <c r="N13" s="18">
        <f>30-INT(M13/60)</f>
        <v>29</v>
      </c>
      <c r="O13" s="18">
        <f>M13-60*(30-N13)</f>
        <v>26</v>
      </c>
      <c r="P13" s="18">
        <f>(N13+1-O13/60)*100/31</f>
        <v>95.376344086021504</v>
      </c>
      <c r="Q13" s="24">
        <f>P13/P$6*100</f>
        <v>97.258771929824562</v>
      </c>
    </row>
    <row r="14" spans="1:17" x14ac:dyDescent="0.25">
      <c r="A14" s="17">
        <v>9</v>
      </c>
      <c r="B14" s="32" t="s">
        <v>41</v>
      </c>
      <c r="C14" s="33" t="s">
        <v>33</v>
      </c>
      <c r="D14" s="33" t="s">
        <v>0</v>
      </c>
      <c r="E14" s="6" t="s">
        <v>9</v>
      </c>
      <c r="F14" s="7" t="s">
        <v>7</v>
      </c>
      <c r="G14" s="7" t="s">
        <v>8</v>
      </c>
      <c r="H14" s="7" t="s">
        <v>10</v>
      </c>
      <c r="I14" s="7" t="s">
        <v>6</v>
      </c>
      <c r="J14" s="7" t="s">
        <v>0</v>
      </c>
      <c r="K14" s="8">
        <v>62</v>
      </c>
      <c r="L14" s="18">
        <f>IF(E$4=E14,0,30)+IF(F$4=F14,0,30)+IF(G$4=G14,0,30)+IF(H$4=H14,0,30)+IF(I$4=I14,0,30)+IF(J$4=J14,0,30)</f>
        <v>30</v>
      </c>
      <c r="M14" s="26">
        <f>L14+K14</f>
        <v>92</v>
      </c>
      <c r="N14" s="18">
        <f>30-INT(M14/60)</f>
        <v>29</v>
      </c>
      <c r="O14" s="18">
        <f>M14-60*(30-N14)</f>
        <v>32</v>
      </c>
      <c r="P14" s="18">
        <f>(N14+1-O14/60)*100/31</f>
        <v>95.053763440860209</v>
      </c>
      <c r="Q14" s="24">
        <f>P14/P$6*100</f>
        <v>96.929824561403493</v>
      </c>
    </row>
    <row r="15" spans="1:17" x14ac:dyDescent="0.25">
      <c r="A15" s="17">
        <v>10</v>
      </c>
      <c r="B15" s="32" t="s">
        <v>34</v>
      </c>
      <c r="C15" s="33" t="s">
        <v>12</v>
      </c>
      <c r="D15" s="33" t="s">
        <v>0</v>
      </c>
      <c r="E15" s="6" t="s">
        <v>9</v>
      </c>
      <c r="F15" s="7" t="s">
        <v>6</v>
      </c>
      <c r="G15" s="7" t="s">
        <v>7</v>
      </c>
      <c r="H15" s="7" t="s">
        <v>10</v>
      </c>
      <c r="I15" s="7" t="s">
        <v>7</v>
      </c>
      <c r="J15" s="7" t="s">
        <v>0</v>
      </c>
      <c r="K15" s="8">
        <v>49</v>
      </c>
      <c r="L15" s="18">
        <f>IF(E$4=E15,0,30)+IF(F$4=F15,0,30)+IF(G$4=G15,0,30)+IF(H$4=H15,0,30)+IF(I$4=I15,0,30)+IF(J$4=J15,0,30)</f>
        <v>60</v>
      </c>
      <c r="M15" s="26">
        <f>L15+K15</f>
        <v>109</v>
      </c>
      <c r="N15" s="18">
        <f>30-INT(M15/60)</f>
        <v>29</v>
      </c>
      <c r="O15" s="18">
        <f>M15-60*(30-N15)</f>
        <v>49</v>
      </c>
      <c r="P15" s="18">
        <f>(N15+1-O15/60)*100/31</f>
        <v>94.13978494623656</v>
      </c>
      <c r="Q15" s="24">
        <f>P15/P$6*100</f>
        <v>95.997807017543863</v>
      </c>
    </row>
    <row r="16" spans="1:17" x14ac:dyDescent="0.25">
      <c r="A16" s="17">
        <v>11</v>
      </c>
      <c r="B16" s="32" t="s">
        <v>26</v>
      </c>
      <c r="C16" s="33" t="s">
        <v>12</v>
      </c>
      <c r="D16" s="33" t="s">
        <v>0</v>
      </c>
      <c r="E16" s="6" t="s">
        <v>9</v>
      </c>
      <c r="F16" s="7" t="s">
        <v>6</v>
      </c>
      <c r="G16" s="7" t="s">
        <v>10</v>
      </c>
      <c r="H16" s="7" t="s">
        <v>10</v>
      </c>
      <c r="I16" s="7" t="s">
        <v>7</v>
      </c>
      <c r="J16" s="7" t="s">
        <v>0</v>
      </c>
      <c r="K16" s="8">
        <v>53</v>
      </c>
      <c r="L16" s="18">
        <f>IF(E$4=E16,0,30)+IF(F$4=F16,0,30)+IF(G$4=G16,0,30)+IF(H$4=H16,0,30)+IF(I$4=I16,0,30)+IF(J$4=J16,0,30)</f>
        <v>60</v>
      </c>
      <c r="M16" s="26">
        <f>L16+K16</f>
        <v>113</v>
      </c>
      <c r="N16" s="18">
        <f>30-INT(M16/60)</f>
        <v>29</v>
      </c>
      <c r="O16" s="18">
        <f>M16-60*(30-N16)</f>
        <v>53</v>
      </c>
      <c r="P16" s="18">
        <f>(N16+1-O16/60)*100/31</f>
        <v>93.924731182795696</v>
      </c>
      <c r="Q16" s="24">
        <f>P16/P$6*100</f>
        <v>95.778508771929822</v>
      </c>
    </row>
    <row r="17" spans="1:17" x14ac:dyDescent="0.25">
      <c r="A17" s="17">
        <v>12</v>
      </c>
      <c r="B17" s="32" t="s">
        <v>29</v>
      </c>
      <c r="C17" s="33" t="s">
        <v>12</v>
      </c>
      <c r="D17" s="33" t="s">
        <v>0</v>
      </c>
      <c r="E17" s="6" t="s">
        <v>7</v>
      </c>
      <c r="F17" s="7" t="s">
        <v>7</v>
      </c>
      <c r="G17" s="7" t="s">
        <v>8</v>
      </c>
      <c r="H17" s="7" t="s">
        <v>10</v>
      </c>
      <c r="I17" s="7" t="s">
        <v>6</v>
      </c>
      <c r="J17" s="7" t="s">
        <v>0</v>
      </c>
      <c r="K17" s="8">
        <v>60</v>
      </c>
      <c r="L17" s="18">
        <f>IF(E$4=E17,0,30)+IF(F$4=F17,0,30)+IF(G$4=G17,0,30)+IF(H$4=H17,0,30)+IF(I$4=I17,0,30)+IF(J$4=J17,0,30)</f>
        <v>60</v>
      </c>
      <c r="M17" s="26">
        <f>L17+K17</f>
        <v>120</v>
      </c>
      <c r="N17" s="18">
        <f>30-INT(M17/60)</f>
        <v>28</v>
      </c>
      <c r="O17" s="18">
        <f>M17-60*(30-N17)</f>
        <v>0</v>
      </c>
      <c r="P17" s="18">
        <f>(N17+1-O17/60)*100/31</f>
        <v>93.548387096774192</v>
      </c>
      <c r="Q17" s="24">
        <f>P17/P$6*100</f>
        <v>95.39473684210526</v>
      </c>
    </row>
    <row r="18" spans="1:17" x14ac:dyDescent="0.25">
      <c r="A18" s="17">
        <v>13</v>
      </c>
      <c r="B18" s="32" t="s">
        <v>36</v>
      </c>
      <c r="C18" s="33" t="s">
        <v>12</v>
      </c>
      <c r="D18" s="33" t="s">
        <v>0</v>
      </c>
      <c r="E18" s="6" t="s">
        <v>1</v>
      </c>
      <c r="F18" s="7" t="s">
        <v>6</v>
      </c>
      <c r="G18" s="7" t="s">
        <v>8</v>
      </c>
      <c r="H18" s="7" t="s">
        <v>10</v>
      </c>
      <c r="I18" s="7" t="s">
        <v>6</v>
      </c>
      <c r="J18" s="7" t="s">
        <v>0</v>
      </c>
      <c r="K18" s="8">
        <v>31</v>
      </c>
      <c r="L18" s="18">
        <f>IF(E$4=E18,0,30)+IF(F$4=F18,0,30)+IF(G$4=G18,0,30)+IF(H$4=H18,0,30)+IF(I$4=I18,0,30)+IF(J$4=J18,0,30)</f>
        <v>90</v>
      </c>
      <c r="M18" s="26">
        <f>L18+K18</f>
        <v>121</v>
      </c>
      <c r="N18" s="18">
        <f>30-INT(M18/60)</f>
        <v>28</v>
      </c>
      <c r="O18" s="18">
        <f>M18-60*(30-N18)</f>
        <v>1</v>
      </c>
      <c r="P18" s="18">
        <f>(N18+1-O18/60)*100/31</f>
        <v>93.494623655913983</v>
      </c>
      <c r="Q18" s="24">
        <f>P18/P$6*100</f>
        <v>95.339912280701768</v>
      </c>
    </row>
    <row r="19" spans="1:17" x14ac:dyDescent="0.25">
      <c r="A19" s="17">
        <v>14</v>
      </c>
      <c r="B19" s="32" t="s">
        <v>32</v>
      </c>
      <c r="C19" s="33" t="s">
        <v>33</v>
      </c>
      <c r="D19" s="33" t="s">
        <v>0</v>
      </c>
      <c r="E19" s="6" t="s">
        <v>6</v>
      </c>
      <c r="F19" s="7" t="s">
        <v>7</v>
      </c>
      <c r="G19" s="7" t="s">
        <v>7</v>
      </c>
      <c r="H19" s="7" t="s">
        <v>10</v>
      </c>
      <c r="I19" s="7" t="s">
        <v>6</v>
      </c>
      <c r="J19" s="7" t="s">
        <v>0</v>
      </c>
      <c r="K19" s="8">
        <v>35</v>
      </c>
      <c r="L19" s="18">
        <f>IF(E$4=E19,0,30)+IF(F$4=F19,0,30)+IF(G$4=G19,0,30)+IF(H$4=H19,0,30)+IF(I$4=I19,0,30)+IF(J$4=J19,0,30)</f>
        <v>90</v>
      </c>
      <c r="M19" s="26">
        <f>L19+K19</f>
        <v>125</v>
      </c>
      <c r="N19" s="18">
        <f>30-INT(M19/60)</f>
        <v>28</v>
      </c>
      <c r="O19" s="18">
        <f>M19-60*(30-N19)</f>
        <v>5</v>
      </c>
      <c r="P19" s="18">
        <f>(N19+1-O19/60)*100/31</f>
        <v>93.279569892473134</v>
      </c>
      <c r="Q19" s="24">
        <f>P19/P$6*100</f>
        <v>95.12061403508774</v>
      </c>
    </row>
    <row r="20" spans="1:17" x14ac:dyDescent="0.25">
      <c r="A20" s="17">
        <v>15</v>
      </c>
      <c r="B20" s="32" t="s">
        <v>45</v>
      </c>
      <c r="C20" s="33" t="s">
        <v>46</v>
      </c>
      <c r="D20" s="33" t="s">
        <v>0</v>
      </c>
      <c r="E20" s="6" t="s">
        <v>9</v>
      </c>
      <c r="F20" s="7" t="s">
        <v>7</v>
      </c>
      <c r="G20" s="7" t="s">
        <v>8</v>
      </c>
      <c r="H20" s="7" t="s">
        <v>10</v>
      </c>
      <c r="I20" s="7" t="s">
        <v>7</v>
      </c>
      <c r="J20" s="7" t="s">
        <v>0</v>
      </c>
      <c r="K20" s="8">
        <v>127</v>
      </c>
      <c r="L20" s="18">
        <f>IF(E$4=E20,0,30)+IF(F$4=F20,0,30)+IF(G$4=G20,0,30)+IF(H$4=H20,0,30)+IF(I$4=I20,0,30)+IF(J$4=J20,0,30)</f>
        <v>0</v>
      </c>
      <c r="M20" s="26">
        <f>L20+K20</f>
        <v>127</v>
      </c>
      <c r="N20" s="18">
        <f>30-INT(M20/60)</f>
        <v>28</v>
      </c>
      <c r="O20" s="18">
        <f>M20-60*(30-N20)</f>
        <v>7</v>
      </c>
      <c r="P20" s="18">
        <f>(N20+1-O20/60)*100/31</f>
        <v>93.172043010752688</v>
      </c>
      <c r="Q20" s="24">
        <f>P20/P$6*100</f>
        <v>95.010964912280699</v>
      </c>
    </row>
    <row r="21" spans="1:17" x14ac:dyDescent="0.25">
      <c r="A21" s="17">
        <v>16</v>
      </c>
      <c r="B21" s="18" t="s">
        <v>48</v>
      </c>
      <c r="C21" s="18" t="s">
        <v>12</v>
      </c>
      <c r="D21" s="18" t="s">
        <v>0</v>
      </c>
      <c r="E21" s="6" t="s">
        <v>9</v>
      </c>
      <c r="F21" s="7" t="s">
        <v>10</v>
      </c>
      <c r="G21" s="7" t="s">
        <v>8</v>
      </c>
      <c r="H21" s="7" t="s">
        <v>10</v>
      </c>
      <c r="I21" s="7" t="s">
        <v>7</v>
      </c>
      <c r="J21" s="7" t="s">
        <v>0</v>
      </c>
      <c r="K21" s="8">
        <v>99</v>
      </c>
      <c r="L21" s="18">
        <f>IF(E$4=E21,0,30)+IF(F$4=F21,0,30)+IF(G$4=G21,0,30)+IF(H$4=H21,0,30)+IF(I$4=I21,0,30)+IF(J$4=J21,0,30)</f>
        <v>30</v>
      </c>
      <c r="M21" s="26">
        <f>L21+K21</f>
        <v>129</v>
      </c>
      <c r="N21" s="18">
        <f>30-INT(M21/60)</f>
        <v>28</v>
      </c>
      <c r="O21" s="18">
        <f>M21-60*(30-N21)</f>
        <v>9</v>
      </c>
      <c r="P21" s="18">
        <f>(N21+1-O21/60)*100/31</f>
        <v>93.064516129032256</v>
      </c>
      <c r="Q21" s="24">
        <f>P21/P$6*100</f>
        <v>94.901315789473685</v>
      </c>
    </row>
    <row r="22" spans="1:17" x14ac:dyDescent="0.25">
      <c r="A22" s="17">
        <v>17</v>
      </c>
      <c r="B22" s="32" t="s">
        <v>23</v>
      </c>
      <c r="C22" s="33" t="s">
        <v>12</v>
      </c>
      <c r="D22" s="18" t="s">
        <v>0</v>
      </c>
      <c r="E22" s="6" t="s">
        <v>9</v>
      </c>
      <c r="F22" s="7" t="s">
        <v>10</v>
      </c>
      <c r="G22" s="7" t="s">
        <v>8</v>
      </c>
      <c r="H22" s="7" t="s">
        <v>10</v>
      </c>
      <c r="I22" s="7" t="s">
        <v>6</v>
      </c>
      <c r="J22" s="7" t="s">
        <v>0</v>
      </c>
      <c r="K22" s="8">
        <v>69</v>
      </c>
      <c r="L22" s="18">
        <f>IF(E$4=E22,0,30)+IF(F$4=F22,0,30)+IF(G$4=G22,0,30)+IF(H$4=H22,0,30)+IF(I$4=I22,0,30)+IF(J$4=J22,0,30)</f>
        <v>60</v>
      </c>
      <c r="M22" s="26">
        <f>L22+K22</f>
        <v>129</v>
      </c>
      <c r="N22" s="18">
        <f>30-INT(M22/60)</f>
        <v>28</v>
      </c>
      <c r="O22" s="18">
        <f>M22-60*(30-N22)</f>
        <v>9</v>
      </c>
      <c r="P22" s="18">
        <f>(N22+1-O22/60)*100/31</f>
        <v>93.064516129032256</v>
      </c>
      <c r="Q22" s="24">
        <f>P22/P$6*100</f>
        <v>94.901315789473685</v>
      </c>
    </row>
    <row r="23" spans="1:17" x14ac:dyDescent="0.25">
      <c r="A23" s="17">
        <v>18</v>
      </c>
      <c r="B23" s="32" t="s">
        <v>38</v>
      </c>
      <c r="C23" s="33" t="s">
        <v>12</v>
      </c>
      <c r="D23" s="33" t="s">
        <v>0</v>
      </c>
      <c r="E23" s="6" t="s">
        <v>9</v>
      </c>
      <c r="F23" s="7" t="s">
        <v>6</v>
      </c>
      <c r="G23" s="7" t="s">
        <v>8</v>
      </c>
      <c r="H23" s="7" t="s">
        <v>10</v>
      </c>
      <c r="I23" s="7" t="s">
        <v>7</v>
      </c>
      <c r="J23" s="7" t="s">
        <v>0</v>
      </c>
      <c r="K23" s="8">
        <v>108</v>
      </c>
      <c r="L23" s="18">
        <f>IF(E$4=E23,0,30)+IF(F$4=F23,0,30)+IF(G$4=G23,0,30)+IF(H$4=H23,0,30)+IF(I$4=I23,0,30)+IF(J$4=J23,0,30)</f>
        <v>30</v>
      </c>
      <c r="M23" s="26">
        <f>L23+K23</f>
        <v>138</v>
      </c>
      <c r="N23" s="18">
        <f>30-INT(M23/60)</f>
        <v>28</v>
      </c>
      <c r="O23" s="18">
        <f>M23-60*(30-N23)</f>
        <v>18</v>
      </c>
      <c r="P23" s="18">
        <f>(N23+1-O23/60)*100/31</f>
        <v>92.58064516129032</v>
      </c>
      <c r="Q23" s="24">
        <f>P23/P$6*100</f>
        <v>94.407894736842096</v>
      </c>
    </row>
    <row r="24" spans="1:17" x14ac:dyDescent="0.25">
      <c r="A24" s="17">
        <v>19</v>
      </c>
      <c r="B24" s="32" t="s">
        <v>24</v>
      </c>
      <c r="C24" s="33" t="s">
        <v>12</v>
      </c>
      <c r="D24" s="18" t="s">
        <v>0</v>
      </c>
      <c r="E24" s="6" t="s">
        <v>6</v>
      </c>
      <c r="F24" s="7" t="s">
        <v>7</v>
      </c>
      <c r="G24" s="7" t="s">
        <v>7</v>
      </c>
      <c r="H24" s="7" t="s">
        <v>10</v>
      </c>
      <c r="I24" s="7" t="s">
        <v>6</v>
      </c>
      <c r="J24" s="7" t="s">
        <v>0</v>
      </c>
      <c r="K24" s="8">
        <v>59</v>
      </c>
      <c r="L24" s="18">
        <f>IF(E$4=E24,0,30)+IF(F$4=F24,0,30)+IF(G$4=G24,0,30)+IF(H$4=H24,0,30)+IF(I$4=I24,0,30)+IF(J$4=J24,0,30)</f>
        <v>90</v>
      </c>
      <c r="M24" s="26">
        <f>L24+K24</f>
        <v>149</v>
      </c>
      <c r="N24" s="18">
        <f>30-INT(M24/60)</f>
        <v>28</v>
      </c>
      <c r="O24" s="18">
        <f>M24-60*(30-N24)</f>
        <v>29</v>
      </c>
      <c r="P24" s="18">
        <f>(N24+1-O24/60)*100/31</f>
        <v>91.989247311827953</v>
      </c>
      <c r="Q24" s="24">
        <f>P24/P$6*100</f>
        <v>93.804824561403507</v>
      </c>
    </row>
    <row r="25" spans="1:17" x14ac:dyDescent="0.25">
      <c r="A25" s="17">
        <v>20</v>
      </c>
      <c r="B25" s="32" t="s">
        <v>47</v>
      </c>
      <c r="C25" s="33" t="s">
        <v>12</v>
      </c>
      <c r="D25" s="33" t="s">
        <v>0</v>
      </c>
      <c r="E25" s="6" t="s">
        <v>9</v>
      </c>
      <c r="F25" s="7" t="s">
        <v>7</v>
      </c>
      <c r="G25" s="7" t="s">
        <v>8</v>
      </c>
      <c r="H25" s="7" t="s">
        <v>10</v>
      </c>
      <c r="I25" s="7" t="s">
        <v>6</v>
      </c>
      <c r="J25" s="7" t="s">
        <v>0</v>
      </c>
      <c r="K25" s="8">
        <v>129</v>
      </c>
      <c r="L25" s="18">
        <f>IF(E$4=E25,0,30)+IF(F$4=F25,0,30)+IF(G$4=G25,0,30)+IF(H$4=H25,0,30)+IF(I$4=I25,0,30)+IF(J$4=J25,0,30)</f>
        <v>30</v>
      </c>
      <c r="M25" s="26">
        <f>L25+K25</f>
        <v>159</v>
      </c>
      <c r="N25" s="18">
        <f>30-INT(M25/60)</f>
        <v>28</v>
      </c>
      <c r="O25" s="18">
        <f>M25-60*(30-N25)</f>
        <v>39</v>
      </c>
      <c r="P25" s="18">
        <f>(N25+1-O25/60)*100/31</f>
        <v>91.451612903225808</v>
      </c>
      <c r="Q25" s="24">
        <f>P25/P$6*100</f>
        <v>93.256578947368425</v>
      </c>
    </row>
    <row r="26" spans="1:17" x14ac:dyDescent="0.25">
      <c r="A26" s="17">
        <v>21</v>
      </c>
      <c r="B26" s="32" t="s">
        <v>37</v>
      </c>
      <c r="C26" s="33" t="s">
        <v>12</v>
      </c>
      <c r="D26" s="33" t="s">
        <v>0</v>
      </c>
      <c r="E26" s="6" t="s">
        <v>9</v>
      </c>
      <c r="F26" s="7" t="s">
        <v>6</v>
      </c>
      <c r="G26" s="7" t="s">
        <v>0</v>
      </c>
      <c r="H26" s="7" t="s">
        <v>10</v>
      </c>
      <c r="I26" s="7" t="s">
        <v>7</v>
      </c>
      <c r="J26" s="7" t="s">
        <v>0</v>
      </c>
      <c r="K26" s="8">
        <v>107</v>
      </c>
      <c r="L26" s="18">
        <f>IF(E$4=E26,0,30)+IF(F$4=F26,0,30)+IF(G$4=G26,0,30)+IF(H$4=H26,0,30)+IF(I$4=I26,0,30)+IF(J$4=J26,0,30)</f>
        <v>60</v>
      </c>
      <c r="M26" s="26">
        <f>L26+K26</f>
        <v>167</v>
      </c>
      <c r="N26" s="18">
        <f>30-INT(M26/60)</f>
        <v>28</v>
      </c>
      <c r="O26" s="18">
        <f>M26-60*(30-N26)</f>
        <v>47</v>
      </c>
      <c r="P26" s="18">
        <f>(N26+1-O26/60)*100/31</f>
        <v>91.021505376344081</v>
      </c>
      <c r="Q26" s="24">
        <f>P26/P$6*100</f>
        <v>92.817982456140342</v>
      </c>
    </row>
    <row r="27" spans="1:17" x14ac:dyDescent="0.25">
      <c r="A27" s="17">
        <v>22</v>
      </c>
      <c r="B27" s="32" t="s">
        <v>27</v>
      </c>
      <c r="C27" s="33" t="s">
        <v>12</v>
      </c>
      <c r="D27" s="33" t="s">
        <v>0</v>
      </c>
      <c r="E27" s="6" t="s">
        <v>9</v>
      </c>
      <c r="F27" s="7" t="s">
        <v>6</v>
      </c>
      <c r="G27" s="7" t="s">
        <v>0</v>
      </c>
      <c r="H27" s="7" t="s">
        <v>10</v>
      </c>
      <c r="I27" s="7" t="s">
        <v>7</v>
      </c>
      <c r="J27" s="7" t="s">
        <v>0</v>
      </c>
      <c r="K27" s="8">
        <v>109</v>
      </c>
      <c r="L27" s="18">
        <f>IF(E$4=E27,0,30)+IF(F$4=F27,0,30)+IF(G$4=G27,0,30)+IF(H$4=H27,0,30)+IF(I$4=I27,0,30)+IF(J$4=J27,0,30)</f>
        <v>60</v>
      </c>
      <c r="M27" s="26">
        <f>L27+K27</f>
        <v>169</v>
      </c>
      <c r="N27" s="18">
        <f>30-INT(M27/60)</f>
        <v>28</v>
      </c>
      <c r="O27" s="18">
        <f>M27-60*(30-N27)</f>
        <v>49</v>
      </c>
      <c r="P27" s="18">
        <f>(N27+1-O27/60)*100/31</f>
        <v>90.913978494623663</v>
      </c>
      <c r="Q27" s="24">
        <f>P27/P$6*100</f>
        <v>92.708333333333343</v>
      </c>
    </row>
    <row r="28" spans="1:17" x14ac:dyDescent="0.25">
      <c r="A28" s="17">
        <v>23</v>
      </c>
      <c r="B28" s="32" t="s">
        <v>40</v>
      </c>
      <c r="C28" s="33" t="s">
        <v>33</v>
      </c>
      <c r="D28" s="33" t="s">
        <v>0</v>
      </c>
      <c r="E28" s="6" t="s">
        <v>10</v>
      </c>
      <c r="F28" s="7" t="s">
        <v>6</v>
      </c>
      <c r="G28" s="7" t="s">
        <v>0</v>
      </c>
      <c r="H28" s="7" t="s">
        <v>10</v>
      </c>
      <c r="I28" s="7" t="s">
        <v>6</v>
      </c>
      <c r="J28" s="7" t="s">
        <v>0</v>
      </c>
      <c r="K28" s="8">
        <v>76</v>
      </c>
      <c r="L28" s="18">
        <f>IF(E$4=E28,0,30)+IF(F$4=F28,0,30)+IF(G$4=G28,0,30)+IF(H$4=H28,0,30)+IF(I$4=I28,0,30)+IF(J$4=J28,0,30)</f>
        <v>120</v>
      </c>
      <c r="M28" s="26">
        <f>L28+K28</f>
        <v>196</v>
      </c>
      <c r="N28" s="18">
        <f>30-INT(M28/60)</f>
        <v>27</v>
      </c>
      <c r="O28" s="18">
        <f>M28-60*(30-N28)</f>
        <v>16</v>
      </c>
      <c r="P28" s="18">
        <f>(N28+1-O28/60)*100/31</f>
        <v>89.462365591397855</v>
      </c>
      <c r="Q28" s="24">
        <f>P28/P$6*100</f>
        <v>91.228070175438603</v>
      </c>
    </row>
    <row r="29" spans="1:17" x14ac:dyDescent="0.25">
      <c r="A29" s="17">
        <v>24</v>
      </c>
      <c r="B29" s="32" t="s">
        <v>43</v>
      </c>
      <c r="C29" s="33" t="s">
        <v>12</v>
      </c>
      <c r="D29" s="33" t="s">
        <v>0</v>
      </c>
      <c r="E29" s="6" t="s">
        <v>9</v>
      </c>
      <c r="F29" s="7" t="s">
        <v>7</v>
      </c>
      <c r="G29" s="7" t="s">
        <v>7</v>
      </c>
      <c r="H29" s="7" t="s">
        <v>10</v>
      </c>
      <c r="I29" s="7" t="s">
        <v>6</v>
      </c>
      <c r="J29" s="7" t="s">
        <v>0</v>
      </c>
      <c r="K29" s="8">
        <v>140</v>
      </c>
      <c r="L29" s="33">
        <f>IF(E$4=E29,0,30)+IF(F$4=F29,0,30)+IF(G$4=G29,0,30)+IF(H$4=H29,0,30)+IF(I$4=I29,0,30)+IF(J$4=J29,0,30)</f>
        <v>60</v>
      </c>
      <c r="M29" s="26">
        <f>L29+K29</f>
        <v>200</v>
      </c>
      <c r="N29" s="33">
        <f>30-INT(M29/60)</f>
        <v>27</v>
      </c>
      <c r="O29" s="33">
        <f>M29-60*(30-N29)</f>
        <v>20</v>
      </c>
      <c r="P29" s="33">
        <f>(N29+1-O29/60)*100/31</f>
        <v>89.247311827957006</v>
      </c>
      <c r="Q29" s="24">
        <f>P29/P$6*100</f>
        <v>91.00877192982459</v>
      </c>
    </row>
    <row r="30" spans="1:17" x14ac:dyDescent="0.25">
      <c r="A30" s="17">
        <v>25</v>
      </c>
      <c r="B30" s="32" t="s">
        <v>42</v>
      </c>
      <c r="C30" s="33" t="s">
        <v>12</v>
      </c>
      <c r="D30" s="33" t="s">
        <v>0</v>
      </c>
      <c r="E30" s="6" t="s">
        <v>9</v>
      </c>
      <c r="F30" s="7" t="s">
        <v>6</v>
      </c>
      <c r="G30" s="7" t="s">
        <v>7</v>
      </c>
      <c r="H30" s="7" t="s">
        <v>10</v>
      </c>
      <c r="I30" s="7" t="s">
        <v>6</v>
      </c>
      <c r="J30" s="7" t="s">
        <v>0</v>
      </c>
      <c r="K30" s="8">
        <v>167</v>
      </c>
      <c r="L30" s="18">
        <f>IF(E$4=E30,0,30)+IF(F$4=F30,0,30)+IF(G$4=G30,0,30)+IF(H$4=H30,0,30)+IF(I$4=I30,0,30)+IF(J$4=J30,0,30)</f>
        <v>90</v>
      </c>
      <c r="M30" s="26">
        <f>L30+K30</f>
        <v>257</v>
      </c>
      <c r="N30" s="18">
        <f>30-INT(M30/60)</f>
        <v>26</v>
      </c>
      <c r="O30" s="18">
        <f>M30-60*(30-N30)</f>
        <v>17</v>
      </c>
      <c r="P30" s="18">
        <f>(N30+1-O30/60)*100/31</f>
        <v>86.182795698924721</v>
      </c>
      <c r="Q30" s="24">
        <f>P30/P$6*100</f>
        <v>87.883771929824547</v>
      </c>
    </row>
    <row r="31" spans="1:17" x14ac:dyDescent="0.25">
      <c r="A31" s="19">
        <v>26</v>
      </c>
      <c r="B31" s="34" t="s">
        <v>44</v>
      </c>
      <c r="C31" s="35" t="s">
        <v>12</v>
      </c>
      <c r="D31" s="35" t="s">
        <v>0</v>
      </c>
      <c r="E31" s="9" t="s">
        <v>9</v>
      </c>
      <c r="F31" s="10" t="s">
        <v>7</v>
      </c>
      <c r="G31" s="10" t="s">
        <v>8</v>
      </c>
      <c r="H31" s="10" t="s">
        <v>10</v>
      </c>
      <c r="I31" s="10" t="s">
        <v>7</v>
      </c>
      <c r="J31" s="10" t="s">
        <v>0</v>
      </c>
      <c r="K31" s="11">
        <v>278</v>
      </c>
      <c r="L31" s="19">
        <f>IF(E$4=E31,0,30)+IF(F$4=F31,0,30)+IF(G$4=G31,0,30)+IF(H$4=H31,0,30)+IF(I$4=I31,0,30)+IF(J$4=J31,0,30)</f>
        <v>0</v>
      </c>
      <c r="M31" s="27">
        <f>L31+K31</f>
        <v>278</v>
      </c>
      <c r="N31" s="20">
        <f>30-INT(M31/60)</f>
        <v>26</v>
      </c>
      <c r="O31" s="20">
        <f>M31-60*(30-N31)</f>
        <v>38</v>
      </c>
      <c r="P31" s="20">
        <f>(N31+1-O31/60)*100/31</f>
        <v>85.053763440860209</v>
      </c>
      <c r="Q31" s="25">
        <f>P31/P$6*100</f>
        <v>86.732456140350877</v>
      </c>
    </row>
  </sheetData>
  <sortState ref="A6:AT31">
    <sortCondition ref="M6:M31"/>
  </sortState>
  <mergeCells count="2">
    <mergeCell ref="A2:B2"/>
    <mergeCell ref="E3:K3"/>
  </mergeCells>
  <conditionalFormatting sqref="E4">
    <cfRule type="cellIs" dxfId="8" priority="14" operator="equal">
      <formula>"F$4"</formula>
    </cfRule>
  </conditionalFormatting>
  <conditionalFormatting sqref="E6:E7">
    <cfRule type="cellIs" dxfId="7" priority="13" operator="notEqual">
      <formula>E$4</formula>
    </cfRule>
  </conditionalFormatting>
  <conditionalFormatting sqref="F6:F8">
    <cfRule type="cellIs" dxfId="6" priority="11" operator="notEqual">
      <formula>F$4</formula>
    </cfRule>
  </conditionalFormatting>
  <conditionalFormatting sqref="G6:G7">
    <cfRule type="cellIs" dxfId="5" priority="10" operator="notEqual">
      <formula>G$4</formula>
    </cfRule>
  </conditionalFormatting>
  <conditionalFormatting sqref="H6:H7">
    <cfRule type="cellIs" dxfId="4" priority="9" operator="notEqual">
      <formula>H$4</formula>
    </cfRule>
  </conditionalFormatting>
  <conditionalFormatting sqref="I6:I7">
    <cfRule type="cellIs" dxfId="3" priority="8" operator="notEqual">
      <formula>I$4</formula>
    </cfRule>
  </conditionalFormatting>
  <conditionalFormatting sqref="J6:J7">
    <cfRule type="cellIs" dxfId="2" priority="7" operator="notEqual">
      <formula>J$4</formula>
    </cfRule>
  </conditionalFormatting>
  <conditionalFormatting sqref="E9:J31 E8 G8:J8">
    <cfRule type="cellIs" dxfId="0" priority="5" operator="notEqual">
      <formula>E$4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IJS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Klemen Kenda</dc:creator>
  <cp:lastModifiedBy>Klemen Kenda</cp:lastModifiedBy>
  <dcterms:created xsi:type="dcterms:W3CDTF">2015-04-12T17:34:04Z</dcterms:created>
  <dcterms:modified xsi:type="dcterms:W3CDTF">2016-05-07T16:49:26Z</dcterms:modified>
</cp:coreProperties>
</file>